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<sst xmlns="http://schemas.openxmlformats.org/spreadsheetml/2006/main" count="103" uniqueCount="51">
  <si>
    <t>Quelle</t>
  </si>
  <si>
    <t>A Step by Step Backpropagation Example – Matt Mazur</t>
  </si>
  <si>
    <t>https://mattmazur.com/2015/03/17/a-step-by-step-backpropagation-example/</t>
  </si>
  <si>
    <t>(some numbers slightly different form source in this spreadsheet)</t>
  </si>
  <si>
    <t>Feed-forward Phase</t>
  </si>
  <si>
    <t>i1</t>
  </si>
  <si>
    <t>w1</t>
  </si>
  <si>
    <t>h1 – net</t>
  </si>
  <si>
    <t>f(h1) - out</t>
  </si>
  <si>
    <t>w5</t>
  </si>
  <si>
    <t>o1 – net</t>
  </si>
  <si>
    <t>f(o1) – out</t>
  </si>
  <si>
    <t>class o1</t>
  </si>
  <si>
    <t>total error</t>
  </si>
  <si>
    <t>½ SQR error</t>
  </si>
  <si>
    <t>w2</t>
  </si>
  <si>
    <t>w6</t>
  </si>
  <si>
    <t>TOTAL error</t>
  </si>
  <si>
    <t>i2</t>
  </si>
  <si>
    <t>w3</t>
  </si>
  <si>
    <t>h2 – net</t>
  </si>
  <si>
    <t>f(h2) - out</t>
  </si>
  <si>
    <t>w7</t>
  </si>
  <si>
    <t>o2 - net</t>
  </si>
  <si>
    <t>f(o2) – out</t>
  </si>
  <si>
    <t>class o2</t>
  </si>
  <si>
    <t>w4</t>
  </si>
  <si>
    <t>w8</t>
  </si>
  <si>
    <t>const</t>
  </si>
  <si>
    <t>b1</t>
  </si>
  <si>
    <t>b2</t>
  </si>
  <si>
    <t>Backpropagation step: Hidden Layer – Compute Delta on weight w5</t>
  </si>
  <si>
    <t>w5+</t>
  </si>
  <si>
    <t>1) d.out-o1 / d.net-o1</t>
  </si>
  <si>
    <t>2 ) d.Etotal / d.w5</t>
  </si>
  <si>
    <t>o2 – net</t>
  </si>
  <si>
    <t>Backpropagation step: Back to Input Layer – Compute all new weights</t>
  </si>
  <si>
    <t>w1+</t>
  </si>
  <si>
    <t>w2+</t>
  </si>
  <si>
    <t>w6+</t>
  </si>
  <si>
    <t>1) d.Eo1 / d.net.o1</t>
  </si>
  <si>
    <t>2) d.Eo1 / d.out.h1</t>
  </si>
  <si>
    <t>w3+</t>
  </si>
  <si>
    <t>w7+</t>
  </si>
  <si>
    <t>w4+</t>
  </si>
  <si>
    <t>w8+</t>
  </si>
  <si>
    <t>3) d.Eo2 / d.out.h1</t>
  </si>
  <si>
    <t>Total Error improvement</t>
  </si>
  <si>
    <t>From:</t>
  </si>
  <si>
    <t>To:</t>
  </si>
  <si>
    <t>Delta=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</si>
</sst>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60"/>
      <name val="Lucida Sans"/>
      <family val="2"/>
    </font>
    <font>
      <sz val="10"/>
      <color indexed="37"/>
      <name val="Lucida Sans"/>
      <family val="2"/>
    </font>
    <font>
      <sz val="10"/>
      <color indexed="9"/>
      <name val="Lucida Sans"/>
      <family val="2"/>
    </font>
    <font>
      <i/>
      <u val="single"/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8"/>
      <color indexed="5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53"/>
      <name val="Arial"/>
      <family val="2"/>
    </font>
    <font>
      <b/>
      <sz val="18"/>
      <color indexed="53"/>
      <name val="Arial"/>
      <family val="2"/>
    </font>
    <font>
      <b/>
      <sz val="10"/>
      <color indexed="16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Fill="1" applyAlignment="1">
      <alignment horizontal="center" vertical="center"/>
    </xf>
    <xf numFmtId="164" fontId="10" fillId="0" borderId="0" xfId="0" applyFont="1" applyAlignment="1">
      <alignment horizontal="left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 horizontal="left" vertical="center"/>
    </xf>
    <xf numFmtId="164" fontId="0" fillId="9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0" fillId="10" borderId="5" xfId="0" applyFont="1" applyFill="1" applyBorder="1" applyAlignment="1">
      <alignment horizontal="center" vertical="center"/>
    </xf>
    <xf numFmtId="164" fontId="0" fillId="10" borderId="6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0" fillId="11" borderId="8" xfId="0" applyFont="1" applyFill="1" applyBorder="1" applyAlignment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12" borderId="10" xfId="0" applyFont="1" applyFill="1" applyBorder="1" applyAlignment="1">
      <alignment horizontal="center" vertical="center"/>
    </xf>
    <xf numFmtId="164" fontId="0" fillId="12" borderId="11" xfId="0" applyFont="1" applyFill="1" applyBorder="1" applyAlignment="1">
      <alignment horizontal="center" vertical="center"/>
    </xf>
    <xf numFmtId="164" fontId="0" fillId="12" borderId="12" xfId="0" applyFont="1" applyFill="1" applyBorder="1" applyAlignment="1">
      <alignment horizontal="center" vertical="center"/>
    </xf>
    <xf numFmtId="164" fontId="14" fillId="13" borderId="13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2" fillId="13" borderId="14" xfId="0" applyFont="1" applyFill="1" applyBorder="1" applyAlignment="1">
      <alignment horizontal="center" vertical="center"/>
    </xf>
    <xf numFmtId="164" fontId="0" fillId="13" borderId="0" xfId="0" applyFont="1" applyFill="1" applyAlignment="1">
      <alignment horizontal="center" vertical="center"/>
    </xf>
    <xf numFmtId="164" fontId="0" fillId="13" borderId="15" xfId="0" applyFill="1" applyBorder="1" applyAlignment="1">
      <alignment horizontal="center" vertical="center"/>
    </xf>
    <xf numFmtId="164" fontId="12" fillId="13" borderId="16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15" fillId="0" borderId="18" xfId="0" applyFont="1" applyBorder="1" applyAlignment="1">
      <alignment horizontal="center" vertical="center"/>
    </xf>
    <xf numFmtId="164" fontId="0" fillId="13" borderId="19" xfId="0" applyFont="1" applyFill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/>
    </xf>
    <xf numFmtId="164" fontId="12" fillId="0" borderId="16" xfId="0" applyFont="1" applyBorder="1" applyAlignment="1">
      <alignment horizontal="center" vertical="center"/>
    </xf>
    <xf numFmtId="164" fontId="0" fillId="14" borderId="2" xfId="0" applyFont="1" applyFill="1" applyBorder="1" applyAlignment="1">
      <alignment horizontal="center" vertical="center"/>
    </xf>
    <xf numFmtId="164" fontId="0" fillId="14" borderId="20" xfId="0" applyFont="1" applyFill="1" applyBorder="1" applyAlignment="1">
      <alignment horizontal="center" vertical="center"/>
    </xf>
    <xf numFmtId="164" fontId="0" fillId="9" borderId="13" xfId="0" applyFont="1" applyFill="1" applyBorder="1" applyAlignment="1">
      <alignment horizontal="center" vertical="center"/>
    </xf>
    <xf numFmtId="164" fontId="0" fillId="10" borderId="0" xfId="0" applyFont="1" applyFill="1" applyAlignment="1">
      <alignment horizontal="center" vertical="center"/>
    </xf>
    <xf numFmtId="164" fontId="0" fillId="10" borderId="15" xfId="0" applyFont="1" applyFill="1" applyBorder="1" applyAlignment="1">
      <alignment horizontal="center" vertical="center"/>
    </xf>
    <xf numFmtId="164" fontId="0" fillId="11" borderId="0" xfId="0" applyFont="1" applyFill="1" applyAlignment="1">
      <alignment horizontal="center" vertical="center"/>
    </xf>
    <xf numFmtId="164" fontId="13" fillId="11" borderId="17" xfId="0" applyFont="1" applyFill="1" applyBorder="1" applyAlignment="1">
      <alignment horizontal="center" vertical="center"/>
    </xf>
    <xf numFmtId="164" fontId="0" fillId="12" borderId="18" xfId="0" applyFont="1" applyFill="1" applyBorder="1" applyAlignment="1">
      <alignment horizontal="center" vertical="center"/>
    </xf>
    <xf numFmtId="164" fontId="0" fillId="12" borderId="0" xfId="0" applyFont="1" applyFill="1" applyAlignment="1">
      <alignment horizontal="center" vertical="center"/>
    </xf>
    <xf numFmtId="164" fontId="0" fillId="12" borderId="19" xfId="0" applyFont="1" applyFill="1" applyBorder="1" applyAlignment="1">
      <alignment horizontal="center" vertical="center"/>
    </xf>
    <xf numFmtId="164" fontId="0" fillId="8" borderId="13" xfId="0" applyFont="1" applyFill="1" applyBorder="1" applyAlignment="1">
      <alignment horizontal="center" vertical="center"/>
    </xf>
    <xf numFmtId="164" fontId="16" fillId="0" borderId="14" xfId="0" applyFont="1" applyBorder="1" applyAlignment="1">
      <alignment horizontal="center" vertical="center"/>
    </xf>
    <xf numFmtId="164" fontId="0" fillId="8" borderId="15" xfId="0" applyFont="1" applyFill="1" applyBorder="1" applyAlignment="1">
      <alignment horizontal="center" vertical="center"/>
    </xf>
    <xf numFmtId="164" fontId="16" fillId="0" borderId="16" xfId="0" applyFont="1" applyBorder="1" applyAlignment="1">
      <alignment horizontal="center" vertical="center"/>
    </xf>
    <xf numFmtId="164" fontId="0" fillId="13" borderId="20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16" fillId="13" borderId="21" xfId="0" applyFont="1" applyFill="1" applyBorder="1" applyAlignment="1">
      <alignment horizontal="center" vertical="center"/>
    </xf>
    <xf numFmtId="164" fontId="0" fillId="0" borderId="22" xfId="0" applyBorder="1" applyAlignment="1">
      <alignment vertical="center"/>
    </xf>
    <xf numFmtId="164" fontId="0" fillId="13" borderId="23" xfId="0" applyFont="1" applyFill="1" applyBorder="1" applyAlignment="1">
      <alignment horizontal="center" vertical="center"/>
    </xf>
    <xf numFmtId="164" fontId="16" fillId="13" borderId="24" xfId="0" applyFont="1" applyFill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14" fillId="0" borderId="13" xfId="0" applyFont="1" applyBorder="1" applyAlignment="1">
      <alignment horizontal="center" vertical="center"/>
    </xf>
    <xf numFmtId="164" fontId="0" fillId="15" borderId="15" xfId="0" applyFill="1" applyBorder="1" applyAlignment="1">
      <alignment horizontal="center" vertical="center"/>
    </xf>
    <xf numFmtId="164" fontId="0" fillId="15" borderId="17" xfId="0" applyFill="1" applyBorder="1" applyAlignment="1">
      <alignment horizontal="center" vertical="center"/>
    </xf>
    <xf numFmtId="164" fontId="18" fillId="15" borderId="16" xfId="0" applyFont="1" applyFill="1" applyBorder="1" applyAlignment="1">
      <alignment horizontal="center" vertical="center"/>
    </xf>
    <xf numFmtId="164" fontId="0" fillId="15" borderId="0" xfId="0" applyFont="1" applyFill="1" applyAlignment="1">
      <alignment horizontal="center" vertical="center" wrapText="1"/>
    </xf>
    <xf numFmtId="164" fontId="0" fillId="15" borderId="17" xfId="0" applyFont="1" applyFill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4" fontId="16" fillId="0" borderId="21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16" fillId="0" borderId="24" xfId="0" applyFont="1" applyBorder="1" applyAlignment="1">
      <alignment horizontal="center" vertical="center"/>
    </xf>
    <xf numFmtId="164" fontId="19" fillId="0" borderId="0" xfId="0" applyFont="1" applyAlignment="1">
      <alignment horizontal="left" vertical="center"/>
    </xf>
    <xf numFmtId="164" fontId="20" fillId="13" borderId="14" xfId="0" applyFont="1" applyFill="1" applyBorder="1" applyAlignment="1">
      <alignment horizontal="center" vertical="center"/>
    </xf>
    <xf numFmtId="164" fontId="20" fillId="13" borderId="16" xfId="0" applyFont="1" applyFill="1" applyBorder="1" applyAlignment="1">
      <alignment horizontal="center" vertical="center"/>
    </xf>
    <xf numFmtId="164" fontId="20" fillId="0" borderId="16" xfId="0" applyFont="1" applyBorder="1" applyAlignment="1">
      <alignment horizontal="center" vertical="center"/>
    </xf>
    <xf numFmtId="164" fontId="0" fillId="16" borderId="0" xfId="0" applyFont="1" applyFill="1" applyAlignment="1">
      <alignment horizontal="center" vertical="center" wrapText="1"/>
    </xf>
    <xf numFmtId="164" fontId="0" fillId="16" borderId="17" xfId="0" applyFont="1" applyFill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0" fillId="14" borderId="30" xfId="0" applyFont="1" applyFill="1" applyBorder="1" applyAlignment="1">
      <alignment horizontal="center" vertical="center"/>
    </xf>
    <xf numFmtId="164" fontId="0" fillId="14" borderId="31" xfId="0" applyFont="1" applyFill="1" applyBorder="1" applyAlignment="1">
      <alignment horizontal="center" vertical="center"/>
    </xf>
    <xf numFmtId="164" fontId="0" fillId="14" borderId="32" xfId="0" applyFont="1" applyFill="1" applyBorder="1" applyAlignment="1">
      <alignment horizontal="center" vertical="center"/>
    </xf>
    <xf numFmtId="164" fontId="22" fillId="14" borderId="3" xfId="0" applyFont="1" applyFill="1" applyBorder="1" applyAlignment="1">
      <alignment horizontal="left" vertical="center"/>
    </xf>
    <xf numFmtId="164" fontId="23" fillId="14" borderId="0" xfId="0" applyFont="1" applyFill="1" applyAlignment="1">
      <alignment horizontal="center" vertical="center"/>
    </xf>
    <xf numFmtId="164" fontId="23" fillId="14" borderId="0" xfId="0" applyFont="1" applyFill="1" applyAlignment="1">
      <alignment horizontal="right" vertical="center"/>
    </xf>
    <xf numFmtId="164" fontId="0" fillId="14" borderId="0" xfId="0" applyFont="1" applyFill="1" applyAlignment="1">
      <alignment horizontal="center" vertical="center"/>
    </xf>
    <xf numFmtId="164" fontId="0" fillId="14" borderId="0" xfId="0" applyFont="1" applyFill="1" applyBorder="1" applyAlignment="1">
      <alignment horizontal="center" vertical="center"/>
    </xf>
    <xf numFmtId="164" fontId="0" fillId="14" borderId="33" xfId="0" applyFill="1" applyBorder="1" applyAlignment="1">
      <alignment/>
    </xf>
    <xf numFmtId="164" fontId="0" fillId="14" borderId="34" xfId="0" applyFont="1" applyFill="1" applyBorder="1" applyAlignment="1">
      <alignment horizontal="center" vertical="center"/>
    </xf>
    <xf numFmtId="164" fontId="0" fillId="14" borderId="35" xfId="0" applyFont="1" applyFill="1" applyBorder="1" applyAlignment="1">
      <alignment horizontal="center" vertical="center"/>
    </xf>
    <xf numFmtId="164" fontId="0" fillId="14" borderId="36" xfId="0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00000"/>
      <rgbColor rgb="00006600"/>
      <rgbColor rgb="00000080"/>
      <rgbColor rgb="00807E00"/>
      <rgbColor rgb="00800080"/>
      <rgbColor rgb="00007FFF"/>
      <rgbColor rgb="00C0C0C0"/>
      <rgbColor rgb="00808080"/>
      <rgbColor rgb="009999FF"/>
      <rgbColor rgb="009E5F9F"/>
      <rgbColor rgb="00FFFFCC"/>
      <rgbColor rgb="00EEEEEE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F7EBE"/>
      <rgbColor rgb="002BD27E"/>
      <rgbColor rgb="0099CC00"/>
      <rgbColor rgb="00D2D02B"/>
      <rgbColor rgb="00FF9900"/>
      <rgbColor rgb="00FF7F00"/>
      <rgbColor rgb="005F7E9F"/>
      <rgbColor rgb="00999999"/>
      <rgbColor rgb="00003366"/>
      <rgbColor rgb="00339966"/>
      <rgbColor rgb="000033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257175</xdr:colOff>
      <xdr:row>16</xdr:row>
      <xdr:rowOff>257175</xdr:rowOff>
    </xdr:from>
    <xdr:to>
      <xdr:col>19</xdr:col>
      <xdr:colOff>76200</xdr:colOff>
      <xdr:row>33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847975"/>
          <a:ext cx="3676650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14</xdr:col>
      <xdr:colOff>333375</xdr:colOff>
      <xdr:row>38</xdr:row>
      <xdr:rowOff>28575</xdr:rowOff>
    </xdr:from>
    <xdr:to>
      <xdr:col>19</xdr:col>
      <xdr:colOff>114300</xdr:colOff>
      <xdr:row>53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6448425"/>
          <a:ext cx="3638550" cy="3019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581025</xdr:colOff>
      <xdr:row>43</xdr:row>
      <xdr:rowOff>47625</xdr:rowOff>
    </xdr:from>
    <xdr:to>
      <xdr:col>11</xdr:col>
      <xdr:colOff>47625</xdr:colOff>
      <xdr:row>44</xdr:row>
      <xdr:rowOff>95250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5886450" y="7372350"/>
          <a:ext cx="3714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742950</xdr:colOff>
      <xdr:row>41</xdr:row>
      <xdr:rowOff>152400</xdr:rowOff>
    </xdr:from>
    <xdr:to>
      <xdr:col>9</xdr:col>
      <xdr:colOff>742950</xdr:colOff>
      <xdr:row>45</xdr:row>
      <xdr:rowOff>123825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7058025"/>
          <a:ext cx="32289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590550</xdr:colOff>
      <xdr:row>38</xdr:row>
      <xdr:rowOff>0</xdr:rowOff>
    </xdr:from>
    <xdr:to>
      <xdr:col>8</xdr:col>
      <xdr:colOff>342900</xdr:colOff>
      <xdr:row>44</xdr:row>
      <xdr:rowOff>76200</xdr:rowOff>
    </xdr:to>
    <xdr:pic>
      <xdr:nvPicPr>
        <xdr:cNvPr id="5" name="Imag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6419850"/>
          <a:ext cx="14382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590550</xdr:colOff>
      <xdr:row>41</xdr:row>
      <xdr:rowOff>104775</xdr:rowOff>
    </xdr:from>
    <xdr:to>
      <xdr:col>7</xdr:col>
      <xdr:colOff>9525</xdr:colOff>
      <xdr:row>43</xdr:row>
      <xdr:rowOff>114300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7010400"/>
          <a:ext cx="333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14</xdr:col>
      <xdr:colOff>466725</xdr:colOff>
      <xdr:row>58</xdr:row>
      <xdr:rowOff>114300</xdr:rowOff>
    </xdr:from>
    <xdr:to>
      <xdr:col>19</xdr:col>
      <xdr:colOff>66675</xdr:colOff>
      <xdr:row>73</xdr:row>
      <xdr:rowOff>104775</xdr:rowOff>
    </xdr:to>
    <xdr:pic>
      <xdr:nvPicPr>
        <xdr:cNvPr id="7" name="Imag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91600" y="10563225"/>
          <a:ext cx="3457575" cy="2981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190500</xdr:colOff>
      <xdr:row>16</xdr:row>
      <xdr:rowOff>276225</xdr:rowOff>
    </xdr:from>
    <xdr:to>
      <xdr:col>14</xdr:col>
      <xdr:colOff>228600</xdr:colOff>
      <xdr:row>18</xdr:row>
      <xdr:rowOff>85725</xdr:rowOff>
    </xdr:to>
    <xdr:pic>
      <xdr:nvPicPr>
        <xdr:cNvPr id="8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867025"/>
          <a:ext cx="85629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742950</xdr:colOff>
      <xdr:row>36</xdr:row>
      <xdr:rowOff>95250</xdr:rowOff>
    </xdr:from>
    <xdr:to>
      <xdr:col>14</xdr:col>
      <xdr:colOff>209550</xdr:colOff>
      <xdr:row>37</xdr:row>
      <xdr:rowOff>123825</xdr:rowOff>
    </xdr:to>
    <xdr:pic>
      <xdr:nvPicPr>
        <xdr:cNvPr id="9" name="Imag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90925" y="6191250"/>
          <a:ext cx="5143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142875</xdr:colOff>
      <xdr:row>57</xdr:row>
      <xdr:rowOff>209550</xdr:rowOff>
    </xdr:from>
    <xdr:to>
      <xdr:col>14</xdr:col>
      <xdr:colOff>390525</xdr:colOff>
      <xdr:row>58</xdr:row>
      <xdr:rowOff>114300</xdr:rowOff>
    </xdr:to>
    <xdr:pic>
      <xdr:nvPicPr>
        <xdr:cNvPr id="10" name="Imag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10363200"/>
          <a:ext cx="87725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N78"/>
  <sheetViews>
    <sheetView tabSelected="1" zoomScale="73" zoomScaleNormal="73" workbookViewId="0" topLeftCell="A47">
      <selection activeCell="D70" sqref="D70"/>
    </sheetView>
  </sheetViews>
  <sheetFormatPr defaultColWidth="10.28125" defaultRowHeight="12.75"/>
  <cols>
    <col min="1" max="1" width="5.7109375" style="1" customWidth="1"/>
    <col min="2" max="2" width="11.57421875" style="1" customWidth="1"/>
    <col min="3" max="3" width="2.28125" style="1" customWidth="1"/>
    <col min="4" max="6" width="11.57421875" style="1" customWidth="1"/>
    <col min="7" max="7" width="2.140625" style="2" customWidth="1"/>
    <col min="8" max="10" width="11.57421875" style="1" customWidth="1"/>
    <col min="11" max="11" width="2.00390625" style="1" customWidth="1"/>
    <col min="12" max="16384" width="11.57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2:7" ht="12.75">
      <c r="B11" s="3" t="s">
        <v>0</v>
      </c>
      <c r="C11" s="4"/>
      <c r="D11" s="4"/>
      <c r="E11" s="4"/>
      <c r="F11" s="4"/>
      <c r="G11" s="5"/>
    </row>
    <row r="12" spans="2:7" ht="12.75">
      <c r="B12" s="6" t="s">
        <v>1</v>
      </c>
      <c r="C12" s="4"/>
      <c r="D12" s="4"/>
      <c r="E12" s="4"/>
      <c r="F12" s="4"/>
      <c r="G12" s="5"/>
    </row>
    <row r="13" spans="2:7" ht="12.75">
      <c r="B13" s="6" t="s">
        <v>2</v>
      </c>
      <c r="C13" s="4"/>
      <c r="D13" s="4"/>
      <c r="E13" s="4"/>
      <c r="F13" s="4"/>
      <c r="G13" s="5"/>
    </row>
    <row r="14" spans="2:7" ht="12.75">
      <c r="B14" s="7" t="s">
        <v>3</v>
      </c>
      <c r="C14" s="4"/>
      <c r="D14" s="4"/>
      <c r="E14" s="4"/>
      <c r="F14" s="4"/>
      <c r="G14" s="5"/>
    </row>
    <row r="15" ht="12.75">
      <c r="B15"/>
    </row>
    <row r="16" spans="4:5" ht="12.75">
      <c r="D16"/>
      <c r="E16"/>
    </row>
    <row r="17" ht="23.25">
      <c r="B17" s="8" t="s">
        <v>4</v>
      </c>
    </row>
    <row r="18" ht="12.75"/>
    <row r="19" ht="12.75"/>
    <row r="20" ht="12.75"/>
    <row r="21" spans="2:14" ht="12.75">
      <c r="B21" s="9" t="s">
        <v>5</v>
      </c>
      <c r="C21" s="10"/>
      <c r="D21" s="11" t="s">
        <v>6</v>
      </c>
      <c r="E21" s="12" t="s">
        <v>7</v>
      </c>
      <c r="F21" s="13" t="s">
        <v>8</v>
      </c>
      <c r="G21" s="14"/>
      <c r="H21" s="15" t="s">
        <v>9</v>
      </c>
      <c r="I21" s="16" t="s">
        <v>10</v>
      </c>
      <c r="J21" s="17" t="s">
        <v>11</v>
      </c>
      <c r="K21" s="18"/>
      <c r="L21" s="19" t="s">
        <v>12</v>
      </c>
      <c r="M21" s="20" t="s">
        <v>13</v>
      </c>
      <c r="N21" s="21" t="s">
        <v>14</v>
      </c>
    </row>
    <row r="22" spans="2:14" ht="12.75">
      <c r="B22" s="22">
        <v>0.05</v>
      </c>
      <c r="C22" s="23"/>
      <c r="D22" s="24">
        <v>0.15</v>
      </c>
      <c r="E22" s="25">
        <f>(B22*D22)+(B28*D25)+(B34*D34)</f>
        <v>0.3775</v>
      </c>
      <c r="F22" s="26">
        <f>1/(1+EXP(-E22))</f>
        <v>0.593269992107187</v>
      </c>
      <c r="G22" s="14"/>
      <c r="H22" s="27">
        <v>0.4</v>
      </c>
      <c r="I22" s="25">
        <f>(F22*H22)+(F28*H25)+(F34*H34)</f>
        <v>1.10563521152643</v>
      </c>
      <c r="J22" s="28">
        <f>1/(1+EXP(-I22))</f>
        <v>0.751314484751996</v>
      </c>
      <c r="K22" s="18"/>
      <c r="L22" s="29">
        <v>0.01</v>
      </c>
      <c r="M22" s="25">
        <f>L22-J22</f>
        <v>-0.741314484751996</v>
      </c>
      <c r="N22" s="30">
        <f>0.5*M22^2</f>
        <v>0.27477358265155805</v>
      </c>
    </row>
    <row r="23" spans="2:14" ht="12.75">
      <c r="B23" s="31"/>
      <c r="C23" s="10"/>
      <c r="D23" s="32"/>
      <c r="F23" s="33"/>
      <c r="G23" s="14"/>
      <c r="H23" s="34"/>
      <c r="J23" s="35"/>
      <c r="L23" s="36"/>
      <c r="N23" s="37"/>
    </row>
    <row r="24" spans="2:14" ht="12.75">
      <c r="B24" s="31"/>
      <c r="C24" s="10"/>
      <c r="D24" s="38" t="s">
        <v>15</v>
      </c>
      <c r="F24" s="33"/>
      <c r="G24" s="14"/>
      <c r="H24" s="39" t="s">
        <v>16</v>
      </c>
      <c r="J24" s="35"/>
      <c r="L24" s="36"/>
      <c r="N24" s="40" t="s">
        <v>17</v>
      </c>
    </row>
    <row r="25" spans="2:14" ht="12.75">
      <c r="B25" s="31"/>
      <c r="C25" s="10"/>
      <c r="D25" s="24">
        <v>0.2</v>
      </c>
      <c r="F25" s="33"/>
      <c r="G25" s="14"/>
      <c r="H25" s="27">
        <v>0.45</v>
      </c>
      <c r="J25" s="35"/>
      <c r="L25" s="36"/>
      <c r="N25" s="41">
        <f>N22+N28</f>
        <v>0.29834621866015404</v>
      </c>
    </row>
    <row r="26" spans="2:14" ht="12.75">
      <c r="B26" s="31"/>
      <c r="C26" s="10"/>
      <c r="D26" s="32"/>
      <c r="F26" s="33"/>
      <c r="G26" s="14"/>
      <c r="H26" s="34"/>
      <c r="J26" s="35"/>
      <c r="L26" s="36"/>
      <c r="N26" s="37"/>
    </row>
    <row r="27" spans="2:14" ht="12.75">
      <c r="B27" s="42" t="s">
        <v>18</v>
      </c>
      <c r="C27" s="10"/>
      <c r="D27" s="38" t="s">
        <v>19</v>
      </c>
      <c r="E27" s="43" t="s">
        <v>20</v>
      </c>
      <c r="F27" s="44" t="s">
        <v>21</v>
      </c>
      <c r="G27" s="14"/>
      <c r="H27" s="39" t="s">
        <v>22</v>
      </c>
      <c r="I27" s="45" t="s">
        <v>23</v>
      </c>
      <c r="J27" s="46" t="s">
        <v>24</v>
      </c>
      <c r="K27" s="18"/>
      <c r="L27" s="47" t="s">
        <v>25</v>
      </c>
      <c r="M27" s="48" t="s">
        <v>13</v>
      </c>
      <c r="N27" s="49" t="s">
        <v>14</v>
      </c>
    </row>
    <row r="28" spans="2:14" ht="12.75">
      <c r="B28" s="22">
        <v>0.1</v>
      </c>
      <c r="C28" s="23"/>
      <c r="D28" s="24">
        <v>0.25</v>
      </c>
      <c r="E28" s="25">
        <f>(B22*D25)+(B28*D31)+(B34*D34)</f>
        <v>0.39</v>
      </c>
      <c r="F28" s="26">
        <f>1/(1+EXP(-E28))</f>
        <v>0.596282699296788</v>
      </c>
      <c r="G28" s="14"/>
      <c r="H28" s="27">
        <v>0.5</v>
      </c>
      <c r="I28" s="25">
        <f>(F22*H28)+(F28*H31)+(F34*H34)</f>
        <v>1.22459048066683</v>
      </c>
      <c r="J28" s="28">
        <f>1/(1+EXP(-I28))</f>
        <v>0.7728703796871751</v>
      </c>
      <c r="K28" s="18"/>
      <c r="L28" s="29">
        <v>0.99</v>
      </c>
      <c r="M28" s="25">
        <f>L28-J28</f>
        <v>0.217129620312825</v>
      </c>
      <c r="N28" s="30">
        <f>0.5*M28^2</f>
        <v>0.023572636008595698</v>
      </c>
    </row>
    <row r="29" spans="2:14" ht="12.75">
      <c r="B29" s="31"/>
      <c r="C29" s="10"/>
      <c r="D29" s="32"/>
      <c r="F29" s="33"/>
      <c r="G29" s="14"/>
      <c r="H29" s="34"/>
      <c r="J29" s="35"/>
      <c r="L29" s="36"/>
      <c r="N29" s="37"/>
    </row>
    <row r="30" spans="2:14" ht="12.75">
      <c r="B30" s="31"/>
      <c r="C30" s="10"/>
      <c r="D30" s="38" t="s">
        <v>26</v>
      </c>
      <c r="F30" s="33"/>
      <c r="G30" s="14"/>
      <c r="H30" s="39" t="s">
        <v>27</v>
      </c>
      <c r="J30" s="35"/>
      <c r="L30" s="36"/>
      <c r="N30" s="37"/>
    </row>
    <row r="31" spans="2:14" ht="12.75">
      <c r="B31" s="31"/>
      <c r="C31" s="10"/>
      <c r="D31" s="24">
        <v>0.30000000000000004</v>
      </c>
      <c r="F31" s="33"/>
      <c r="G31" s="14"/>
      <c r="H31" s="27">
        <v>0.55</v>
      </c>
      <c r="J31" s="35"/>
      <c r="L31" s="36"/>
      <c r="N31" s="37"/>
    </row>
    <row r="32" spans="2:14" ht="12.75">
      <c r="B32" s="31"/>
      <c r="C32" s="10"/>
      <c r="D32" s="32"/>
      <c r="F32" s="33"/>
      <c r="G32" s="14"/>
      <c r="H32" s="34"/>
      <c r="J32" s="35"/>
      <c r="L32" s="36"/>
      <c r="N32" s="37"/>
    </row>
    <row r="33" spans="2:14" ht="12.75">
      <c r="B33" s="50" t="s">
        <v>28</v>
      </c>
      <c r="C33" s="10"/>
      <c r="D33" s="51" t="s">
        <v>29</v>
      </c>
      <c r="E33" s="18"/>
      <c r="F33" s="52" t="s">
        <v>28</v>
      </c>
      <c r="H33" s="53" t="s">
        <v>30</v>
      </c>
      <c r="J33" s="35"/>
      <c r="L33" s="36"/>
      <c r="N33" s="37"/>
    </row>
    <row r="34" spans="2:14" ht="12.75">
      <c r="B34" s="54">
        <v>1</v>
      </c>
      <c r="C34" s="55"/>
      <c r="D34" s="56">
        <v>0.35</v>
      </c>
      <c r="E34" s="57"/>
      <c r="F34" s="58">
        <v>1</v>
      </c>
      <c r="H34" s="59">
        <v>0.6000000000000001</v>
      </c>
      <c r="I34" s="60"/>
      <c r="J34" s="61"/>
      <c r="L34" s="62"/>
      <c r="M34" s="63"/>
      <c r="N34" s="64"/>
    </row>
    <row r="35" ht="12.75"/>
    <row r="36" ht="23.25">
      <c r="B36" s="65" t="s">
        <v>31</v>
      </c>
    </row>
    <row r="37" spans="6:9" ht="12.75">
      <c r="F37" s="2"/>
      <c r="H37" s="2"/>
      <c r="I37" s="2"/>
    </row>
    <row r="38" spans="6:9" ht="12.75">
      <c r="F38" s="2"/>
      <c r="H38" s="2"/>
      <c r="I38" s="2"/>
    </row>
    <row r="39" spans="6:9" ht="12.75">
      <c r="F39" s="2"/>
      <c r="H39" s="2"/>
      <c r="I39" s="2"/>
    </row>
    <row r="40" ht="12.75"/>
    <row r="41" spans="2:14" ht="12.75">
      <c r="B41" s="9" t="s">
        <v>5</v>
      </c>
      <c r="C41" s="10"/>
      <c r="D41" s="11" t="s">
        <v>6</v>
      </c>
      <c r="E41" s="12" t="s">
        <v>7</v>
      </c>
      <c r="F41" s="13" t="s">
        <v>8</v>
      </c>
      <c r="G41" s="14"/>
      <c r="H41" s="15" t="s">
        <v>32</v>
      </c>
      <c r="I41" s="16" t="s">
        <v>10</v>
      </c>
      <c r="J41" s="17" t="s">
        <v>11</v>
      </c>
      <c r="K41" s="18"/>
      <c r="L41" s="19" t="s">
        <v>12</v>
      </c>
      <c r="M41" s="20" t="s">
        <v>13</v>
      </c>
      <c r="N41" s="21" t="s">
        <v>14</v>
      </c>
    </row>
    <row r="42" spans="2:14" ht="12.75">
      <c r="B42" s="66">
        <v>0.05</v>
      </c>
      <c r="C42" s="23"/>
      <c r="D42" s="38">
        <v>0.15</v>
      </c>
      <c r="E42" s="1">
        <f>(B42*D42)+(B48*D45)+(B54*D54)</f>
        <v>0.37750000000000006</v>
      </c>
      <c r="F42" s="67">
        <f>1/(1+EXP(-E42))</f>
        <v>0.593269992107187</v>
      </c>
      <c r="G42" s="14"/>
      <c r="H42" s="39">
        <v>0.4</v>
      </c>
      <c r="I42" s="1">
        <f>(F42*H42)+(F48*H45)+(F54*H54)</f>
        <v>1.1056352115264296</v>
      </c>
      <c r="J42" s="68">
        <f>1/(1+EXP(-I42))</f>
        <v>0.751314484751996</v>
      </c>
      <c r="K42" s="18"/>
      <c r="L42" s="29">
        <v>0.01</v>
      </c>
      <c r="M42" s="1">
        <f>L42-J42</f>
        <v>-0.741314484751996</v>
      </c>
      <c r="N42" s="37">
        <f>0.5*M42^2</f>
        <v>0.27477358265155805</v>
      </c>
    </row>
    <row r="43" spans="2:14" ht="20.25" customHeight="1">
      <c r="B43" s="31"/>
      <c r="C43" s="10"/>
      <c r="D43" s="32"/>
      <c r="F43" s="33"/>
      <c r="G43" s="14"/>
      <c r="H43" s="69">
        <f>H42-0.5*J45</f>
        <v>0.358913691326988</v>
      </c>
      <c r="J43" s="35"/>
      <c r="L43" s="36"/>
      <c r="N43" s="37"/>
    </row>
    <row r="44" spans="2:14" ht="23.25" customHeight="1">
      <c r="B44" s="31"/>
      <c r="C44" s="10"/>
      <c r="D44" s="38" t="s">
        <v>15</v>
      </c>
      <c r="F44" s="33"/>
      <c r="G44" s="14"/>
      <c r="H44" s="39" t="s">
        <v>16</v>
      </c>
      <c r="I44" s="70" t="s">
        <v>33</v>
      </c>
      <c r="J44" s="71">
        <f>J42*(1-J42)</f>
        <v>0.186841029753839</v>
      </c>
      <c r="L44" s="36"/>
      <c r="N44" s="40" t="s">
        <v>17</v>
      </c>
    </row>
    <row r="45" spans="2:14" ht="36" customHeight="1">
      <c r="B45" s="31"/>
      <c r="C45" s="10"/>
      <c r="D45" s="38">
        <v>0.2</v>
      </c>
      <c r="F45" s="33"/>
      <c r="G45" s="14"/>
      <c r="H45" s="27">
        <v>0.45</v>
      </c>
      <c r="I45" s="70" t="s">
        <v>34</v>
      </c>
      <c r="J45" s="71">
        <f>-M42*J44*F42</f>
        <v>0.08217261734602439</v>
      </c>
      <c r="L45" s="36"/>
      <c r="N45" s="41">
        <f>N42+N48</f>
        <v>0.29834621866015404</v>
      </c>
    </row>
    <row r="46" spans="2:14" ht="12.75">
      <c r="B46" s="31"/>
      <c r="C46" s="10"/>
      <c r="D46" s="32"/>
      <c r="F46" s="33"/>
      <c r="G46" s="14"/>
      <c r="H46" s="34"/>
      <c r="J46" s="35"/>
      <c r="L46" s="36"/>
      <c r="N46" s="37"/>
    </row>
    <row r="47" spans="2:14" ht="12.75">
      <c r="B47" s="42" t="s">
        <v>18</v>
      </c>
      <c r="C47" s="10"/>
      <c r="D47" s="38" t="s">
        <v>19</v>
      </c>
      <c r="E47" s="43" t="s">
        <v>20</v>
      </c>
      <c r="F47" s="44" t="s">
        <v>21</v>
      </c>
      <c r="G47" s="14"/>
      <c r="H47" s="39" t="s">
        <v>22</v>
      </c>
      <c r="I47" s="45" t="s">
        <v>35</v>
      </c>
      <c r="J47" s="46" t="s">
        <v>24</v>
      </c>
      <c r="K47" s="18"/>
      <c r="L47" s="47" t="s">
        <v>25</v>
      </c>
      <c r="M47" s="48" t="s">
        <v>13</v>
      </c>
      <c r="N47" s="49" t="s">
        <v>14</v>
      </c>
    </row>
    <row r="48" spans="2:14" ht="12.75">
      <c r="B48" s="66">
        <v>0.1</v>
      </c>
      <c r="C48" s="23"/>
      <c r="D48" s="38">
        <v>0.25</v>
      </c>
      <c r="E48" s="1">
        <f>(B42*D45)+(B48*D51)+(B54*D54)</f>
        <v>0.39</v>
      </c>
      <c r="F48" s="33">
        <f>1/(1+EXP(-E48))</f>
        <v>0.596282699296788</v>
      </c>
      <c r="G48" s="14"/>
      <c r="H48" s="27">
        <v>0.5</v>
      </c>
      <c r="I48" s="1">
        <f>(F42*H48)+(F48*H51)+(F54*H54)</f>
        <v>1.224590480666827</v>
      </c>
      <c r="J48" s="72">
        <f>1/(1+EXP(-I48))</f>
        <v>0.7728703796871751</v>
      </c>
      <c r="K48" s="18"/>
      <c r="L48" s="29">
        <v>0.99</v>
      </c>
      <c r="M48" s="1">
        <f>L48-J48</f>
        <v>0.2171296203128249</v>
      </c>
      <c r="N48" s="37">
        <f>0.5*M48^2</f>
        <v>0.023572636008595698</v>
      </c>
    </row>
    <row r="49" spans="2:14" ht="12.75">
      <c r="B49" s="31"/>
      <c r="C49" s="10"/>
      <c r="D49" s="32"/>
      <c r="F49" s="33"/>
      <c r="G49" s="14"/>
      <c r="H49" s="34"/>
      <c r="J49" s="35"/>
      <c r="L49" s="36"/>
      <c r="N49" s="37"/>
    </row>
    <row r="50" spans="2:14" ht="12.75">
      <c r="B50" s="31"/>
      <c r="C50" s="10"/>
      <c r="D50" s="38" t="s">
        <v>26</v>
      </c>
      <c r="F50" s="33"/>
      <c r="G50" s="14"/>
      <c r="H50" s="39" t="s">
        <v>27</v>
      </c>
      <c r="J50" s="35"/>
      <c r="L50" s="36"/>
      <c r="N50" s="37"/>
    </row>
    <row r="51" spans="2:14" ht="12.75">
      <c r="B51" s="31"/>
      <c r="C51" s="10"/>
      <c r="D51" s="38">
        <v>0.30000000000000004</v>
      </c>
      <c r="F51" s="33"/>
      <c r="G51" s="14"/>
      <c r="H51" s="27">
        <v>0.55</v>
      </c>
      <c r="J51" s="35"/>
      <c r="L51" s="36"/>
      <c r="N51" s="37"/>
    </row>
    <row r="52" spans="2:14" ht="12.75">
      <c r="B52" s="31"/>
      <c r="C52" s="10"/>
      <c r="D52" s="32"/>
      <c r="F52" s="33"/>
      <c r="G52" s="14"/>
      <c r="H52" s="34"/>
      <c r="J52" s="35"/>
      <c r="L52" s="36"/>
      <c r="N52" s="37"/>
    </row>
    <row r="53" spans="2:14" ht="12.75">
      <c r="B53" s="50" t="s">
        <v>28</v>
      </c>
      <c r="C53" s="10"/>
      <c r="D53" s="51" t="s">
        <v>29</v>
      </c>
      <c r="E53" s="18"/>
      <c r="F53" s="52" t="s">
        <v>28</v>
      </c>
      <c r="H53" s="53" t="s">
        <v>30</v>
      </c>
      <c r="J53" s="35"/>
      <c r="L53" s="36"/>
      <c r="N53" s="37"/>
    </row>
    <row r="54" spans="2:14" ht="12.75">
      <c r="B54" s="73">
        <v>1</v>
      </c>
      <c r="C54" s="55"/>
      <c r="D54" s="74">
        <v>0.35</v>
      </c>
      <c r="E54" s="57"/>
      <c r="F54" s="75">
        <v>1</v>
      </c>
      <c r="H54" s="76">
        <v>0.6000000000000001</v>
      </c>
      <c r="I54" s="60"/>
      <c r="J54" s="61"/>
      <c r="L54" s="62"/>
      <c r="M54" s="63"/>
      <c r="N54" s="64"/>
    </row>
    <row r="55" ht="12.75"/>
    <row r="56" ht="12.75"/>
    <row r="57" ht="23.25">
      <c r="B57" s="65" t="s">
        <v>36</v>
      </c>
    </row>
    <row r="58" ht="23.25">
      <c r="B58" s="77"/>
    </row>
    <row r="59" ht="12.75"/>
    <row r="60" ht="12.75"/>
    <row r="61" spans="2:14" ht="12.75">
      <c r="B61" s="9" t="s">
        <v>5</v>
      </c>
      <c r="C61" s="10"/>
      <c r="D61" s="11" t="s">
        <v>37</v>
      </c>
      <c r="E61" s="12" t="s">
        <v>7</v>
      </c>
      <c r="F61" s="13" t="s">
        <v>8</v>
      </c>
      <c r="G61" s="14"/>
      <c r="H61" s="15" t="s">
        <v>32</v>
      </c>
      <c r="I61" s="16" t="s">
        <v>10</v>
      </c>
      <c r="J61" s="17" t="s">
        <v>11</v>
      </c>
      <c r="K61" s="18"/>
      <c r="L61" s="19" t="s">
        <v>12</v>
      </c>
      <c r="M61" s="20" t="s">
        <v>13</v>
      </c>
      <c r="N61" s="21" t="s">
        <v>14</v>
      </c>
    </row>
    <row r="62" spans="2:14" ht="12.75">
      <c r="B62" s="22">
        <v>0.05</v>
      </c>
      <c r="C62" s="23"/>
      <c r="D62" s="78">
        <v>0.149780716</v>
      </c>
      <c r="E62" s="25">
        <f>(B62*D62)+(B68*D65)+(B74*D74)</f>
        <v>0.3774451788</v>
      </c>
      <c r="F62" s="26">
        <f>1/(1+EXP(-E62))</f>
        <v>0.593256763645146</v>
      </c>
      <c r="G62" s="14"/>
      <c r="H62" s="79">
        <v>0.358913691326988</v>
      </c>
      <c r="I62" s="25">
        <f>(F62*H62)+(F68*H65)+(F74*H74)</f>
        <v>1.05660149773725</v>
      </c>
      <c r="J62" s="28">
        <f>1/(1+EXP(-I62))</f>
        <v>0.742040551625856</v>
      </c>
      <c r="K62" s="18"/>
      <c r="L62" s="29">
        <v>0.01</v>
      </c>
      <c r="M62" s="25">
        <f>L62-J62</f>
        <v>-0.732040551625856</v>
      </c>
      <c r="N62" s="30">
        <f>0.5*M62^2</f>
        <v>0.267941684612343</v>
      </c>
    </row>
    <row r="63" spans="2:14" ht="12.75">
      <c r="B63" s="31"/>
      <c r="C63" s="10"/>
      <c r="D63" s="32"/>
      <c r="F63" s="33"/>
      <c r="G63" s="14"/>
      <c r="H63" s="34"/>
      <c r="J63" s="35"/>
      <c r="L63" s="36"/>
      <c r="N63" s="37"/>
    </row>
    <row r="64" spans="2:14" ht="28.5" customHeight="1">
      <c r="B64" s="31"/>
      <c r="C64" s="10"/>
      <c r="D64" s="38" t="s">
        <v>38</v>
      </c>
      <c r="F64" s="33"/>
      <c r="G64" s="14"/>
      <c r="H64" s="39" t="s">
        <v>39</v>
      </c>
      <c r="I64" s="70" t="s">
        <v>40</v>
      </c>
      <c r="J64" s="71">
        <f>-J44*M42</f>
        <v>0.13850796170249902</v>
      </c>
      <c r="L64" s="36"/>
      <c r="N64" s="40" t="s">
        <v>17</v>
      </c>
    </row>
    <row r="65" spans="2:14" ht="26.25" customHeight="1">
      <c r="B65" s="31"/>
      <c r="C65" s="10"/>
      <c r="D65" s="78">
        <v>0.19956143</v>
      </c>
      <c r="F65" s="33"/>
      <c r="G65" s="14"/>
      <c r="H65" s="80">
        <v>0.40866618600000004</v>
      </c>
      <c r="I65" s="70" t="s">
        <v>41</v>
      </c>
      <c r="J65" s="71">
        <f>J64*H62</f>
        <v>0.0497124038128211</v>
      </c>
      <c r="L65" s="36"/>
      <c r="N65" s="41">
        <f>N62+N68</f>
        <v>0.291005642921689</v>
      </c>
    </row>
    <row r="66" spans="2:14" ht="12.75">
      <c r="B66" s="31"/>
      <c r="C66" s="10"/>
      <c r="D66" s="32"/>
      <c r="F66" s="33"/>
      <c r="G66" s="14"/>
      <c r="H66" s="34"/>
      <c r="J66" s="35"/>
      <c r="L66" s="36"/>
      <c r="N66" s="37"/>
    </row>
    <row r="67" spans="2:14" ht="12.75">
      <c r="B67" s="42" t="s">
        <v>18</v>
      </c>
      <c r="C67" s="10"/>
      <c r="D67" s="38" t="s">
        <v>42</v>
      </c>
      <c r="E67" s="43" t="s">
        <v>20</v>
      </c>
      <c r="F67" s="44" t="s">
        <v>21</v>
      </c>
      <c r="G67" s="14"/>
      <c r="H67" s="39" t="s">
        <v>43</v>
      </c>
      <c r="I67" s="45" t="s">
        <v>23</v>
      </c>
      <c r="J67" s="46" t="s">
        <v>24</v>
      </c>
      <c r="K67" s="18"/>
      <c r="L67" s="47" t="s">
        <v>25</v>
      </c>
      <c r="M67" s="48" t="s">
        <v>13</v>
      </c>
      <c r="N67" s="49" t="s">
        <v>14</v>
      </c>
    </row>
    <row r="68" spans="2:14" ht="12.75">
      <c r="B68" s="22">
        <v>0.1</v>
      </c>
      <c r="C68" s="23"/>
      <c r="D68" s="78">
        <v>0.24975114</v>
      </c>
      <c r="E68" s="25">
        <f>(B62*D65)+(B68*D71)+(B74*D74)</f>
        <v>0.3899283005</v>
      </c>
      <c r="F68" s="26">
        <f>1/(1+EXP(-E68))</f>
        <v>0.596265438982687</v>
      </c>
      <c r="G68" s="14"/>
      <c r="H68" s="80">
        <v>0.51130127</v>
      </c>
      <c r="I68" s="25">
        <f>(F62*H68)+(F68*H71)+(F74*H74)</f>
        <v>1.23805853831768</v>
      </c>
      <c r="J68" s="28">
        <f>1/(1+EXP(-I68))</f>
        <v>0.775225893975344</v>
      </c>
      <c r="K68" s="18"/>
      <c r="L68" s="29">
        <v>0.99</v>
      </c>
      <c r="M68" s="25">
        <f>L68-J68</f>
        <v>0.21477410602465602</v>
      </c>
      <c r="N68" s="30">
        <f>0.5*M68^2</f>
        <v>0.0230639583093452</v>
      </c>
    </row>
    <row r="69" spans="2:14" ht="12.75">
      <c r="B69" s="31"/>
      <c r="C69" s="10"/>
      <c r="D69" s="32"/>
      <c r="F69" s="33"/>
      <c r="G69" s="14"/>
      <c r="H69" s="34"/>
      <c r="J69" s="35"/>
      <c r="L69" s="36"/>
      <c r="N69" s="37"/>
    </row>
    <row r="70" spans="2:14" ht="27.75" customHeight="1">
      <c r="B70" s="31"/>
      <c r="C70" s="10"/>
      <c r="D70" s="38" t="s">
        <v>44</v>
      </c>
      <c r="F70" s="33"/>
      <c r="G70" s="14"/>
      <c r="H70" s="39" t="s">
        <v>45</v>
      </c>
      <c r="I70" s="81" t="s">
        <v>46</v>
      </c>
      <c r="J70" s="82">
        <v>-0.019049119</v>
      </c>
      <c r="L70" s="36"/>
      <c r="N70" s="37"/>
    </row>
    <row r="71" spans="2:14" ht="12.75">
      <c r="B71" s="31"/>
      <c r="C71" s="10"/>
      <c r="D71" s="78">
        <v>0.29950229</v>
      </c>
      <c r="F71" s="33"/>
      <c r="G71" s="14"/>
      <c r="H71" s="80">
        <v>0.561370121</v>
      </c>
      <c r="J71" s="35"/>
      <c r="L71" s="36"/>
      <c r="N71" s="37"/>
    </row>
    <row r="72" spans="2:14" ht="12.75">
      <c r="B72" s="31"/>
      <c r="C72" s="10"/>
      <c r="D72" s="83"/>
      <c r="F72" s="33"/>
      <c r="G72" s="14"/>
      <c r="H72" s="34"/>
      <c r="J72" s="35"/>
      <c r="L72" s="36"/>
      <c r="N72" s="37"/>
    </row>
    <row r="73" spans="2:14" ht="12.75">
      <c r="B73" s="50" t="s">
        <v>28</v>
      </c>
      <c r="C73" s="10"/>
      <c r="D73" s="51" t="s">
        <v>29</v>
      </c>
      <c r="E73" s="18"/>
      <c r="F73" s="52" t="s">
        <v>28</v>
      </c>
      <c r="H73" s="53" t="s">
        <v>30</v>
      </c>
      <c r="J73" s="35"/>
      <c r="L73" s="36"/>
      <c r="N73" s="37"/>
    </row>
    <row r="74" spans="2:14" ht="12.75">
      <c r="B74" s="54">
        <v>1</v>
      </c>
      <c r="C74" s="55"/>
      <c r="D74" s="56">
        <v>0.35</v>
      </c>
      <c r="E74" s="57"/>
      <c r="F74" s="58">
        <v>1</v>
      </c>
      <c r="H74" s="59">
        <v>0.6000000000000001</v>
      </c>
      <c r="I74" s="60"/>
      <c r="J74" s="61"/>
      <c r="L74" s="62"/>
      <c r="M74" s="63"/>
      <c r="N74" s="64"/>
    </row>
    <row r="76" spans="2:14" ht="12.75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6"/>
    </row>
    <row r="77" spans="2:14" ht="24" customHeight="1">
      <c r="B77" s="87" t="s">
        <v>47</v>
      </c>
      <c r="C77" s="88"/>
      <c r="D77" s="88"/>
      <c r="E77" s="88"/>
      <c r="F77" s="89" t="s">
        <v>48</v>
      </c>
      <c r="G77" s="88"/>
      <c r="H77" s="90">
        <f>N25</f>
        <v>0.29834621866015404</v>
      </c>
      <c r="I77" s="89" t="s">
        <v>49</v>
      </c>
      <c r="J77" s="90">
        <f>N65</f>
        <v>0.291005642921689</v>
      </c>
      <c r="K77" s="90"/>
      <c r="L77" s="89" t="s">
        <v>50</v>
      </c>
      <c r="M77" s="91">
        <f>H77-J77</f>
        <v>0.00734057573846553</v>
      </c>
      <c r="N77" s="92"/>
    </row>
    <row r="78" spans="2:14" ht="12.75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2017-10-08T12:55:39Z</dcterms:created>
  <dcterms:modified xsi:type="dcterms:W3CDTF">2017-10-09T12:32:55Z</dcterms:modified>
  <cp:category/>
  <cp:version/>
  <cp:contentType/>
  <cp:contentStatus/>
  <cp:revision>17</cp:revision>
</cp:coreProperties>
</file>